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075" windowHeight="3780" activeTab="0"/>
  </bookViews>
  <sheets>
    <sheet name="簡易水道" sheetId="1" r:id="rId1"/>
    <sheet name="浅間高原水道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<sst xmlns="http://schemas.openxmlformats.org/spreadsheetml/2006/main" count="125" uniqueCount="35">
  <si>
    <t>税込８％</t>
  </si>
  <si>
    <t>超過料金</t>
  </si>
  <si>
    <t>超過料金</t>
  </si>
  <si>
    <t>上下水道料金</t>
  </si>
  <si>
    <t>上水料金計</t>
  </si>
  <si>
    <t>下水料金計</t>
  </si>
  <si>
    <t>上水基本料金</t>
  </si>
  <si>
    <t>下水基本料金</t>
  </si>
  <si>
    <t>端数調整後</t>
  </si>
  <si>
    <t>備考</t>
  </si>
  <si>
    <t>1㎥60円</t>
  </si>
  <si>
    <t>1㎥100円</t>
  </si>
  <si>
    <t>基本水量20㎥</t>
  </si>
  <si>
    <t>使用水量（㎥）</t>
  </si>
  <si>
    <t>超過水量（㎥）</t>
  </si>
  <si>
    <t>※基本水量内（0～20㎥）までは20㎥と同じ金額となります。</t>
  </si>
  <si>
    <t>基本水量200㎥</t>
  </si>
  <si>
    <t>水料金計</t>
  </si>
  <si>
    <r>
      <t>①一般用13mm遠隔式メーター（２ヶ月）　　　　　　　　　　　　　　　　　　　</t>
    </r>
    <r>
      <rPr>
        <b/>
        <sz val="11"/>
        <color indexed="10"/>
        <rFont val="ＭＳ Ｐゴシック"/>
        <family val="3"/>
      </rPr>
      <t>※浅間高原水道　一般用</t>
    </r>
  </si>
  <si>
    <t>※基本水量内（0～200㎥）までは200㎥と同じ金額となります。</t>
  </si>
  <si>
    <t>長野原町　水道料金計算表（浅間高原水道）</t>
  </si>
  <si>
    <t>項目　　　　金　額</t>
  </si>
  <si>
    <t>メーター使用料</t>
  </si>
  <si>
    <t>税抜金額</t>
  </si>
  <si>
    <t>税込金額</t>
  </si>
  <si>
    <t>税率10％</t>
  </si>
  <si>
    <t>消費税相当額</t>
  </si>
  <si>
    <t>税率10％</t>
  </si>
  <si>
    <t>長野原町　水道料金計算表（東部・中部・北軽井沢簡易水道）</t>
  </si>
  <si>
    <t>消費税相当額</t>
  </si>
  <si>
    <r>
      <t>②一般用20mm直読式メーター（２ヶ月）　　　　　　　　　　　　　　　　　　　</t>
    </r>
    <r>
      <rPr>
        <b/>
        <sz val="11"/>
        <color indexed="10"/>
        <rFont val="ＭＳ Ｐゴシック"/>
        <family val="3"/>
      </rPr>
      <t>※浅間高原水道　一般用</t>
    </r>
  </si>
  <si>
    <r>
      <t>③別荘用13mm遠隔式メーター　下水道加入済み（２ヶ月）</t>
    </r>
    <r>
      <rPr>
        <b/>
        <sz val="11"/>
        <color indexed="10"/>
        <rFont val="ＭＳ Ｐゴシック"/>
        <family val="3"/>
      </rPr>
      <t>※長野原町　北軽井沢簡易水道　別荘用</t>
    </r>
  </si>
  <si>
    <r>
      <t>④農業用20mm遠隔式メーター（２ヶ月）　　　　　　　　　　　　　　　　　　　</t>
    </r>
    <r>
      <rPr>
        <b/>
        <sz val="11"/>
        <color indexed="10"/>
        <rFont val="ＭＳ Ｐゴシック"/>
        <family val="3"/>
      </rPr>
      <t>※長野原町　北軽井沢簡易水道　農業用</t>
    </r>
  </si>
  <si>
    <r>
      <t>①一般家庭用13mm直読式メーター　下水道加入済み（２ヶ月）</t>
    </r>
    <r>
      <rPr>
        <b/>
        <sz val="11"/>
        <color indexed="10"/>
        <rFont val="ＭＳ Ｐゴシック"/>
        <family val="3"/>
      </rPr>
      <t>※</t>
    </r>
    <r>
      <rPr>
        <b/>
        <sz val="11"/>
        <color indexed="10"/>
        <rFont val="ＭＳ Ｐゴシック"/>
        <family val="3"/>
      </rPr>
      <t>東部・中部地区一般家庭用</t>
    </r>
  </si>
  <si>
    <r>
      <t>②一般家庭用13mm遠隔式メーター　下水道加入済み（２ヶ月）</t>
    </r>
    <r>
      <rPr>
        <b/>
        <sz val="11"/>
        <color indexed="10"/>
        <rFont val="ＭＳ Ｐゴシック"/>
        <family val="3"/>
      </rPr>
      <t>※</t>
    </r>
    <r>
      <rPr>
        <b/>
        <sz val="11"/>
        <color indexed="10"/>
        <rFont val="ＭＳ Ｐゴシック"/>
        <family val="3"/>
      </rPr>
      <t>応桑・北軽井沢地区一般家庭用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</si>
</sst>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);[Red]\(0\)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176" fontId="0" fillId="34" borderId="19" xfId="0" applyNumberFormat="1" applyFont="1" applyFill="1" applyBorder="1" applyAlignment="1">
      <alignment vertical="center"/>
    </xf>
    <xf numFmtId="0" fontId="30" fillId="34" borderId="18" xfId="0" applyFont="1" applyFill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18" borderId="23" xfId="0" applyFont="1" applyFill="1" applyBorder="1" applyAlignment="1">
      <alignment vertical="center"/>
    </xf>
    <xf numFmtId="176" fontId="0" fillId="18" borderId="13" xfId="0" applyNumberFormat="1" applyFont="1" applyFill="1" applyBorder="1" applyAlignment="1">
      <alignment vertical="center"/>
    </xf>
    <xf numFmtId="0" fontId="0" fillId="18" borderId="18" xfId="0" applyFont="1" applyFill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18" borderId="25" xfId="0" applyFont="1" applyFill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27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176" fontId="0" fillId="35" borderId="19" xfId="0" applyNumberFormat="1" applyFont="1" applyFill="1" applyBorder="1" applyAlignment="1">
      <alignment vertical="center"/>
    </xf>
    <xf numFmtId="176" fontId="0" fillId="35" borderId="29" xfId="0" applyNumberFormat="1" applyFont="1" applyFill="1" applyBorder="1" applyAlignment="1">
      <alignment vertical="center"/>
    </xf>
    <xf numFmtId="176" fontId="0" fillId="35" borderId="25" xfId="0" applyNumberFormat="1" applyFont="1" applyFill="1" applyBorder="1" applyAlignment="1">
      <alignment vertical="center"/>
    </xf>
    <xf numFmtId="0" fontId="30" fillId="35" borderId="18" xfId="0" applyFont="1" applyFill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19" xfId="0" applyNumberFormat="1" applyFont="1" applyFill="1" applyBorder="1" applyAlignment="1">
      <alignment vertical="center"/>
    </xf>
    <xf numFmtId="179" fontId="0" fillId="34" borderId="30" xfId="0" applyNumberFormat="1" applyFont="1" applyFill="1" applyBorder="1" applyAlignment="1">
      <alignment vertical="center"/>
    </xf>
    <xf numFmtId="179" fontId="0" fillId="34" borderId="31" xfId="0" applyNumberFormat="1" applyFont="1" applyFill="1" applyBorder="1" applyAlignment="1">
      <alignment vertical="center"/>
    </xf>
    <xf numFmtId="179" fontId="0" fillId="18" borderId="13" xfId="0" applyNumberFormat="1" applyFont="1" applyFill="1" applyBorder="1" applyAlignment="1">
      <alignment vertical="center"/>
    </xf>
    <xf numFmtId="179" fontId="0" fillId="18" borderId="32" xfId="0" applyNumberFormat="1" applyFont="1" applyFill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0" fontId="34" fillId="34" borderId="33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5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36" xfId="0" applyFont="1" applyFill="1" applyBorder="1" applyAlignment="1">
      <alignment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shrinkToFit="1"/>
    </xf>
    <xf numFmtId="0" fontId="0" fillId="34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4" fillId="35" borderId="33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0" fillId="35" borderId="0" xfId="0" applyFont="1" applyFill="1" applyAlignment="1">
      <alignment vertical="center" wrapText="1"/>
    </xf>
    <xf numFmtId="0" fontId="0" fillId="35" borderId="36" xfId="0" applyFont="1" applyFill="1" applyBorder="1" applyAlignment="1">
      <alignment vertical="center" wrapText="1"/>
    </xf>
    <xf numFmtId="0" fontId="30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39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4"/>
  <sheetViews>
    <sheetView tabSelected="1" view="pageBreakPreview" zoomScaleSheetLayoutView="100" zoomScalePageLayoutView="0" workbookViewId="0" topLeftCell="A1">
      <selection activeCell="D49" sqref="D49"/>
    </sheetView>
  </sheetViews>
  <sheetFormatPr defaultColWidth="9.140625" defaultRowHeight="15"/>
  <cols>
    <col min="1" max="4" width="15.57421875" style="1" customWidth="1"/>
    <col min="5" max="5" width="15.57421875" style="1" hidden="1" customWidth="1"/>
    <col min="6" max="6" width="12.57421875" style="1" customWidth="1"/>
    <col min="7" max="16384" width="9.00390625" style="1" customWidth="1"/>
  </cols>
  <sheetData>
    <row r="1" spans="1:6" ht="19.5" customHeight="1">
      <c r="A1" s="65" t="s">
        <v>28</v>
      </c>
      <c r="B1" s="65"/>
      <c r="C1" s="65"/>
      <c r="D1" s="65"/>
      <c r="E1" s="65"/>
      <c r="F1" s="65"/>
    </row>
    <row r="2" spans="1:6" ht="19.5" customHeight="1" thickBot="1">
      <c r="A2" s="3"/>
      <c r="B2" s="3"/>
      <c r="C2" s="26"/>
      <c r="D2" s="2"/>
      <c r="E2" s="2"/>
      <c r="F2" s="2"/>
    </row>
    <row r="3" spans="1:6" ht="19.5" customHeight="1" thickBot="1">
      <c r="A3" s="28" t="s">
        <v>13</v>
      </c>
      <c r="B3" s="30">
        <v>20</v>
      </c>
      <c r="C3" s="53" t="s">
        <v>33</v>
      </c>
      <c r="D3" s="54"/>
      <c r="E3" s="54"/>
      <c r="F3" s="55"/>
    </row>
    <row r="4" spans="1:6" ht="19.5" customHeight="1" thickBot="1">
      <c r="A4" s="5" t="s">
        <v>14</v>
      </c>
      <c r="B4" s="29">
        <f>IF(B3-20&lt;0,0,B3-20)</f>
        <v>0</v>
      </c>
      <c r="C4" s="56"/>
      <c r="D4" s="64"/>
      <c r="E4" s="64"/>
      <c r="F4" s="58"/>
    </row>
    <row r="5" spans="1:6" ht="19.5" customHeight="1">
      <c r="A5" s="59" t="s">
        <v>21</v>
      </c>
      <c r="B5" s="61" t="s">
        <v>23</v>
      </c>
      <c r="C5" s="6" t="s">
        <v>24</v>
      </c>
      <c r="D5" s="6" t="s">
        <v>26</v>
      </c>
      <c r="E5" s="7" t="s">
        <v>8</v>
      </c>
      <c r="F5" s="63" t="s">
        <v>9</v>
      </c>
    </row>
    <row r="6" spans="1:6" ht="19.5" customHeight="1">
      <c r="A6" s="60"/>
      <c r="B6" s="62"/>
      <c r="C6" s="8" t="s">
        <v>25</v>
      </c>
      <c r="D6" s="8"/>
      <c r="E6" s="9" t="s">
        <v>0</v>
      </c>
      <c r="F6" s="63"/>
    </row>
    <row r="7" spans="1:6" ht="19.5" customHeight="1">
      <c r="A7" s="10" t="s">
        <v>22</v>
      </c>
      <c r="B7" s="11">
        <v>200</v>
      </c>
      <c r="C7" s="11">
        <f>B7*1.1</f>
        <v>220.00000000000003</v>
      </c>
      <c r="D7" s="42">
        <f>C7-B7</f>
        <v>20.00000000000003</v>
      </c>
      <c r="E7" s="43">
        <f>D7</f>
        <v>20.00000000000003</v>
      </c>
      <c r="F7" s="12"/>
    </row>
    <row r="8" spans="1:6" ht="19.5" customHeight="1">
      <c r="A8" s="13" t="s">
        <v>6</v>
      </c>
      <c r="B8" s="14">
        <v>1000</v>
      </c>
      <c r="C8" s="14">
        <f>B8*1.1</f>
        <v>1100</v>
      </c>
      <c r="D8" s="44">
        <f>C8-B8</f>
        <v>100</v>
      </c>
      <c r="E8" s="45">
        <f>D8</f>
        <v>100</v>
      </c>
      <c r="F8" s="15" t="s">
        <v>12</v>
      </c>
    </row>
    <row r="9" spans="1:6" ht="19.5" customHeight="1">
      <c r="A9" s="13" t="s">
        <v>1</v>
      </c>
      <c r="B9" s="14">
        <f>60*B4</f>
        <v>0</v>
      </c>
      <c r="C9" s="14">
        <f>B9*1.1</f>
        <v>0</v>
      </c>
      <c r="D9" s="44">
        <f>C9-B9</f>
        <v>0</v>
      </c>
      <c r="E9" s="45">
        <f>D9</f>
        <v>0</v>
      </c>
      <c r="F9" s="15" t="s">
        <v>10</v>
      </c>
    </row>
    <row r="10" spans="1:6" ht="19.5" customHeight="1">
      <c r="A10" s="16" t="s">
        <v>4</v>
      </c>
      <c r="B10" s="17">
        <f>SUM(B7:B9)</f>
        <v>1200</v>
      </c>
      <c r="C10" s="17">
        <f>C7+C8+C9</f>
        <v>1320</v>
      </c>
      <c r="D10" s="46">
        <f>SUM(D7:D9)</f>
        <v>120.00000000000003</v>
      </c>
      <c r="E10" s="47">
        <f>ROUNDDOWN(E7+E8+E9,-1)</f>
        <v>120</v>
      </c>
      <c r="F10" s="18"/>
    </row>
    <row r="11" spans="1:6" ht="19.5" customHeight="1">
      <c r="A11" s="13" t="s">
        <v>7</v>
      </c>
      <c r="B11" s="14">
        <v>2000</v>
      </c>
      <c r="C11" s="14">
        <f>B11*1.1</f>
        <v>2200</v>
      </c>
      <c r="D11" s="44">
        <f>C11-B11</f>
        <v>200</v>
      </c>
      <c r="E11" s="45">
        <f>D11</f>
        <v>200</v>
      </c>
      <c r="F11" s="15" t="s">
        <v>12</v>
      </c>
    </row>
    <row r="12" spans="1:6" ht="19.5" customHeight="1">
      <c r="A12" s="13" t="s">
        <v>2</v>
      </c>
      <c r="B12" s="14">
        <f>100*B4</f>
        <v>0</v>
      </c>
      <c r="C12" s="14">
        <f>B12*1.1</f>
        <v>0</v>
      </c>
      <c r="D12" s="44">
        <f>C12-B12</f>
        <v>0</v>
      </c>
      <c r="E12" s="45">
        <f>D12</f>
        <v>0</v>
      </c>
      <c r="F12" s="15" t="s">
        <v>11</v>
      </c>
    </row>
    <row r="13" spans="1:6" ht="19.5" customHeight="1" thickBot="1">
      <c r="A13" s="16" t="s">
        <v>5</v>
      </c>
      <c r="B13" s="17">
        <f>SUM(B11:B12)</f>
        <v>2000</v>
      </c>
      <c r="C13" s="17">
        <f>SUM(C11:C12)</f>
        <v>2200</v>
      </c>
      <c r="D13" s="46">
        <f>SUM(D11:D12)</f>
        <v>200</v>
      </c>
      <c r="E13" s="48">
        <f>ROUNDDOWN(E11+E12,-1)</f>
        <v>200</v>
      </c>
      <c r="F13" s="18"/>
    </row>
    <row r="14" spans="1:6" ht="19.5" customHeight="1" thickBot="1">
      <c r="A14" s="23" t="s">
        <v>3</v>
      </c>
      <c r="B14" s="24">
        <f>B10+B13</f>
        <v>3200</v>
      </c>
      <c r="C14" s="24">
        <f>C10+C13</f>
        <v>3520</v>
      </c>
      <c r="D14" s="49">
        <f>D10+D13</f>
        <v>320</v>
      </c>
      <c r="E14" s="50">
        <f>E10+E13</f>
        <v>320</v>
      </c>
      <c r="F14" s="25"/>
    </row>
    <row r="15" spans="1:6" ht="19.5" customHeight="1" thickBot="1">
      <c r="A15" s="19" t="s">
        <v>15</v>
      </c>
      <c r="B15" s="20"/>
      <c r="C15" s="20"/>
      <c r="D15" s="51"/>
      <c r="E15" s="52"/>
      <c r="F15" s="21"/>
    </row>
    <row r="16" spans="1:2" ht="19.5" customHeight="1" thickBot="1">
      <c r="A16" s="4"/>
      <c r="B16" s="4"/>
    </row>
    <row r="17" spans="1:6" ht="19.5" customHeight="1" thickBot="1">
      <c r="A17" s="28" t="s">
        <v>13</v>
      </c>
      <c r="B17" s="30">
        <v>20</v>
      </c>
      <c r="C17" s="53" t="s">
        <v>34</v>
      </c>
      <c r="D17" s="54"/>
      <c r="E17" s="54"/>
      <c r="F17" s="55"/>
    </row>
    <row r="18" spans="1:6" ht="19.5" customHeight="1" thickBot="1">
      <c r="A18" s="5" t="s">
        <v>14</v>
      </c>
      <c r="B18" s="29">
        <f>IF(B17-20&lt;0,0,B17-20)</f>
        <v>0</v>
      </c>
      <c r="C18" s="56"/>
      <c r="D18" s="64"/>
      <c r="E18" s="64"/>
      <c r="F18" s="58"/>
    </row>
    <row r="19" spans="1:6" ht="19.5" customHeight="1">
      <c r="A19" s="59" t="s">
        <v>21</v>
      </c>
      <c r="B19" s="61" t="s">
        <v>23</v>
      </c>
      <c r="C19" s="6" t="s">
        <v>24</v>
      </c>
      <c r="D19" s="6" t="s">
        <v>26</v>
      </c>
      <c r="E19" s="7" t="s">
        <v>8</v>
      </c>
      <c r="F19" s="63" t="s">
        <v>9</v>
      </c>
    </row>
    <row r="20" spans="1:6" ht="19.5" customHeight="1">
      <c r="A20" s="60"/>
      <c r="B20" s="62"/>
      <c r="C20" s="8" t="s">
        <v>25</v>
      </c>
      <c r="D20" s="8"/>
      <c r="E20" s="9" t="s">
        <v>0</v>
      </c>
      <c r="F20" s="63"/>
    </row>
    <row r="21" spans="1:6" ht="19.5" customHeight="1">
      <c r="A21" s="10" t="s">
        <v>22</v>
      </c>
      <c r="B21" s="11">
        <v>500</v>
      </c>
      <c r="C21" s="11">
        <f>B21*1.1</f>
        <v>550</v>
      </c>
      <c r="D21" s="42">
        <f>C21-B21</f>
        <v>50</v>
      </c>
      <c r="E21" s="43">
        <f>D21</f>
        <v>50</v>
      </c>
      <c r="F21" s="12"/>
    </row>
    <row r="22" spans="1:6" ht="19.5" customHeight="1">
      <c r="A22" s="13" t="s">
        <v>6</v>
      </c>
      <c r="B22" s="14">
        <v>1000</v>
      </c>
      <c r="C22" s="14">
        <f>B22*1.1</f>
        <v>1100</v>
      </c>
      <c r="D22" s="44">
        <f>C22-B22</f>
        <v>100</v>
      </c>
      <c r="E22" s="45">
        <f>D22</f>
        <v>100</v>
      </c>
      <c r="F22" s="15" t="s">
        <v>12</v>
      </c>
    </row>
    <row r="23" spans="1:6" ht="19.5" customHeight="1">
      <c r="A23" s="13" t="s">
        <v>1</v>
      </c>
      <c r="B23" s="14">
        <f>60*B18</f>
        <v>0</v>
      </c>
      <c r="C23" s="14">
        <f>B23*1.1</f>
        <v>0</v>
      </c>
      <c r="D23" s="44">
        <f>C23-B23</f>
        <v>0</v>
      </c>
      <c r="E23" s="45">
        <f>D23</f>
        <v>0</v>
      </c>
      <c r="F23" s="15" t="s">
        <v>10</v>
      </c>
    </row>
    <row r="24" spans="1:6" ht="19.5" customHeight="1">
      <c r="A24" s="16" t="s">
        <v>4</v>
      </c>
      <c r="B24" s="17">
        <f>SUM(B21:B23)</f>
        <v>1500</v>
      </c>
      <c r="C24" s="17">
        <f>C21+C22+C23</f>
        <v>1650</v>
      </c>
      <c r="D24" s="46">
        <f>SUM(D21:D23)</f>
        <v>150</v>
      </c>
      <c r="E24" s="47">
        <f>ROUNDDOWN(E21+E22+E23,-1)</f>
        <v>150</v>
      </c>
      <c r="F24" s="18"/>
    </row>
    <row r="25" spans="1:6" ht="19.5" customHeight="1">
      <c r="A25" s="13" t="s">
        <v>7</v>
      </c>
      <c r="B25" s="14">
        <v>2000</v>
      </c>
      <c r="C25" s="14">
        <f>B25*1.1</f>
        <v>2200</v>
      </c>
      <c r="D25" s="44">
        <f>C25-B25</f>
        <v>200</v>
      </c>
      <c r="E25" s="45">
        <f>D25</f>
        <v>200</v>
      </c>
      <c r="F25" s="15" t="s">
        <v>12</v>
      </c>
    </row>
    <row r="26" spans="1:6" ht="19.5" customHeight="1">
      <c r="A26" s="13" t="s">
        <v>2</v>
      </c>
      <c r="B26" s="14">
        <f>100*B18</f>
        <v>0</v>
      </c>
      <c r="C26" s="14">
        <f>B26*1.1</f>
        <v>0</v>
      </c>
      <c r="D26" s="44">
        <f>C26-B26</f>
        <v>0</v>
      </c>
      <c r="E26" s="45">
        <f>D26</f>
        <v>0</v>
      </c>
      <c r="F26" s="15" t="s">
        <v>11</v>
      </c>
    </row>
    <row r="27" spans="1:6" ht="19.5" customHeight="1" thickBot="1">
      <c r="A27" s="16" t="s">
        <v>5</v>
      </c>
      <c r="B27" s="17">
        <f>SUM(B25:B26)</f>
        <v>2000</v>
      </c>
      <c r="C27" s="17">
        <f>SUM(C25:C26)</f>
        <v>2200</v>
      </c>
      <c r="D27" s="46">
        <f>SUM(D25:D26)</f>
        <v>200</v>
      </c>
      <c r="E27" s="48">
        <f>ROUNDDOWN(E25+E26,-1)</f>
        <v>200</v>
      </c>
      <c r="F27" s="18"/>
    </row>
    <row r="28" spans="1:6" ht="19.5" customHeight="1" thickBot="1">
      <c r="A28" s="23" t="s">
        <v>3</v>
      </c>
      <c r="B28" s="24">
        <f>B24+B27</f>
        <v>3500</v>
      </c>
      <c r="C28" s="24">
        <f>C24+C27</f>
        <v>3850</v>
      </c>
      <c r="D28" s="49">
        <f>D24+D27</f>
        <v>350</v>
      </c>
      <c r="E28" s="50">
        <f>E24+E27</f>
        <v>350</v>
      </c>
      <c r="F28" s="25"/>
    </row>
    <row r="29" spans="1:6" ht="19.5" customHeight="1" thickBot="1">
      <c r="A29" s="19" t="s">
        <v>15</v>
      </c>
      <c r="B29" s="20"/>
      <c r="C29" s="20"/>
      <c r="D29" s="51"/>
      <c r="E29" s="52"/>
      <c r="F29" s="21"/>
    </row>
    <row r="30" spans="1:2" ht="19.5" customHeight="1" thickBot="1">
      <c r="A30" s="4"/>
      <c r="B30" s="4"/>
    </row>
    <row r="31" spans="1:6" ht="19.5" customHeight="1" thickBot="1">
      <c r="A31" s="28" t="s">
        <v>13</v>
      </c>
      <c r="B31" s="30">
        <v>20</v>
      </c>
      <c r="C31" s="53" t="s">
        <v>31</v>
      </c>
      <c r="D31" s="54"/>
      <c r="E31" s="54"/>
      <c r="F31" s="55"/>
    </row>
    <row r="32" spans="1:6" ht="19.5" customHeight="1" thickBot="1">
      <c r="A32" s="5" t="s">
        <v>14</v>
      </c>
      <c r="B32" s="29">
        <f>IF(B31-20&lt;0,0,B31-20)</f>
        <v>0</v>
      </c>
      <c r="C32" s="56"/>
      <c r="D32" s="64"/>
      <c r="E32" s="64"/>
      <c r="F32" s="58"/>
    </row>
    <row r="33" spans="1:6" ht="19.5" customHeight="1">
      <c r="A33" s="59" t="s">
        <v>21</v>
      </c>
      <c r="B33" s="61" t="s">
        <v>23</v>
      </c>
      <c r="C33" s="6" t="s">
        <v>24</v>
      </c>
      <c r="D33" s="6" t="s">
        <v>26</v>
      </c>
      <c r="E33" s="7" t="s">
        <v>8</v>
      </c>
      <c r="F33" s="63" t="s">
        <v>9</v>
      </c>
    </row>
    <row r="34" spans="1:6" ht="19.5" customHeight="1">
      <c r="A34" s="60"/>
      <c r="B34" s="62"/>
      <c r="C34" s="8" t="s">
        <v>25</v>
      </c>
      <c r="D34" s="8"/>
      <c r="E34" s="9" t="s">
        <v>0</v>
      </c>
      <c r="F34" s="63"/>
    </row>
    <row r="35" spans="1:6" ht="19.5" customHeight="1">
      <c r="A35" s="10" t="s">
        <v>22</v>
      </c>
      <c r="B35" s="11">
        <v>500</v>
      </c>
      <c r="C35" s="11">
        <f>B35*1.1</f>
        <v>550</v>
      </c>
      <c r="D35" s="42">
        <f>C35-B35</f>
        <v>50</v>
      </c>
      <c r="E35" s="43">
        <f>D35</f>
        <v>50</v>
      </c>
      <c r="F35" s="12"/>
    </row>
    <row r="36" spans="1:6" ht="19.5" customHeight="1">
      <c r="A36" s="13" t="s">
        <v>6</v>
      </c>
      <c r="B36" s="14">
        <v>2400</v>
      </c>
      <c r="C36" s="14">
        <f>B36*1.1</f>
        <v>2640</v>
      </c>
      <c r="D36" s="44">
        <f>C36-B36</f>
        <v>240</v>
      </c>
      <c r="E36" s="45">
        <f>D36</f>
        <v>240</v>
      </c>
      <c r="F36" s="15" t="s">
        <v>12</v>
      </c>
    </row>
    <row r="37" spans="1:6" ht="19.5" customHeight="1">
      <c r="A37" s="13" t="s">
        <v>1</v>
      </c>
      <c r="B37" s="14">
        <f>100*B32</f>
        <v>0</v>
      </c>
      <c r="C37" s="14">
        <f>B37*1.1</f>
        <v>0</v>
      </c>
      <c r="D37" s="44">
        <f>C37-B37</f>
        <v>0</v>
      </c>
      <c r="E37" s="45">
        <f>D37</f>
        <v>0</v>
      </c>
      <c r="F37" s="15" t="s">
        <v>11</v>
      </c>
    </row>
    <row r="38" spans="1:6" ht="19.5" customHeight="1">
      <c r="A38" s="16" t="s">
        <v>4</v>
      </c>
      <c r="B38" s="17">
        <f>SUM(B35:B37)</f>
        <v>2900</v>
      </c>
      <c r="C38" s="17">
        <f>C35+C36+C37</f>
        <v>3190</v>
      </c>
      <c r="D38" s="46">
        <f>SUM(D35:D37)</f>
        <v>290</v>
      </c>
      <c r="E38" s="47">
        <f>ROUNDDOWN(E35+E36+E37,-1)</f>
        <v>290</v>
      </c>
      <c r="F38" s="18"/>
    </row>
    <row r="39" spans="1:6" ht="19.5" customHeight="1">
      <c r="A39" s="13" t="s">
        <v>7</v>
      </c>
      <c r="B39" s="14">
        <v>2000</v>
      </c>
      <c r="C39" s="14">
        <f>B39*1.1</f>
        <v>2200</v>
      </c>
      <c r="D39" s="44">
        <f>C39-B39</f>
        <v>200</v>
      </c>
      <c r="E39" s="45">
        <f>D39</f>
        <v>200</v>
      </c>
      <c r="F39" s="15" t="s">
        <v>12</v>
      </c>
    </row>
    <row r="40" spans="1:6" ht="19.5" customHeight="1">
      <c r="A40" s="13" t="s">
        <v>2</v>
      </c>
      <c r="B40" s="14">
        <f>100*B32</f>
        <v>0</v>
      </c>
      <c r="C40" s="14">
        <f>B40*1.1</f>
        <v>0</v>
      </c>
      <c r="D40" s="44">
        <f>C40-B40</f>
        <v>0</v>
      </c>
      <c r="E40" s="45">
        <f>D40</f>
        <v>0</v>
      </c>
      <c r="F40" s="15" t="s">
        <v>11</v>
      </c>
    </row>
    <row r="41" spans="1:6" ht="19.5" customHeight="1" thickBot="1">
      <c r="A41" s="16" t="s">
        <v>5</v>
      </c>
      <c r="B41" s="17">
        <f>SUM(B39:B40)</f>
        <v>2000</v>
      </c>
      <c r="C41" s="17">
        <f>SUM(C39:C40)</f>
        <v>2200</v>
      </c>
      <c r="D41" s="46">
        <f>SUM(D39:D40)</f>
        <v>200</v>
      </c>
      <c r="E41" s="48">
        <f>ROUNDDOWN(E39+E40,-1)</f>
        <v>200</v>
      </c>
      <c r="F41" s="18"/>
    </row>
    <row r="42" spans="1:6" ht="19.5" customHeight="1" thickBot="1">
      <c r="A42" s="23" t="s">
        <v>3</v>
      </c>
      <c r="B42" s="24">
        <f>B38+B41</f>
        <v>4900</v>
      </c>
      <c r="C42" s="24">
        <f>C38+C41</f>
        <v>5390</v>
      </c>
      <c r="D42" s="49">
        <f>D38+D41</f>
        <v>490</v>
      </c>
      <c r="E42" s="50">
        <f>E38+E41</f>
        <v>490</v>
      </c>
      <c r="F42" s="25"/>
    </row>
    <row r="43" spans="1:6" ht="19.5" customHeight="1" thickBot="1">
      <c r="A43" s="19" t="s">
        <v>15</v>
      </c>
      <c r="B43" s="20"/>
      <c r="C43" s="20"/>
      <c r="D43" s="51"/>
      <c r="E43" s="52"/>
      <c r="F43" s="21"/>
    </row>
    <row r="44" ht="19.5" customHeight="1" thickBot="1"/>
    <row r="45" spans="1:6" ht="19.5" customHeight="1" thickBot="1">
      <c r="A45" s="31" t="s">
        <v>13</v>
      </c>
      <c r="B45" s="30">
        <v>200</v>
      </c>
      <c r="C45" s="53" t="s">
        <v>32</v>
      </c>
      <c r="D45" s="54"/>
      <c r="E45" s="54"/>
      <c r="F45" s="55"/>
    </row>
    <row r="46" spans="1:6" ht="19.5" customHeight="1" thickBot="1">
      <c r="A46" s="5" t="s">
        <v>14</v>
      </c>
      <c r="B46" s="29">
        <f>IF(B45-200&lt;0,0,B45-200)</f>
        <v>0</v>
      </c>
      <c r="C46" s="56"/>
      <c r="D46" s="57"/>
      <c r="E46" s="57"/>
      <c r="F46" s="58"/>
    </row>
    <row r="47" spans="1:6" ht="19.5" customHeight="1">
      <c r="A47" s="59" t="s">
        <v>21</v>
      </c>
      <c r="B47" s="61" t="s">
        <v>23</v>
      </c>
      <c r="C47" s="6" t="s">
        <v>24</v>
      </c>
      <c r="D47" s="6" t="s">
        <v>29</v>
      </c>
      <c r="E47" s="7" t="s">
        <v>8</v>
      </c>
      <c r="F47" s="63" t="s">
        <v>9</v>
      </c>
    </row>
    <row r="48" spans="1:6" ht="19.5" customHeight="1">
      <c r="A48" s="60"/>
      <c r="B48" s="62"/>
      <c r="C48" s="8" t="s">
        <v>25</v>
      </c>
      <c r="D48" s="8"/>
      <c r="E48" s="9" t="s">
        <v>0</v>
      </c>
      <c r="F48" s="63"/>
    </row>
    <row r="49" spans="1:6" ht="19.5" customHeight="1">
      <c r="A49" s="10" t="s">
        <v>22</v>
      </c>
      <c r="B49" s="11">
        <v>600</v>
      </c>
      <c r="C49" s="11">
        <f>B49*1.1</f>
        <v>660</v>
      </c>
      <c r="D49" s="42">
        <f>C49-B49</f>
        <v>60</v>
      </c>
      <c r="E49" s="43">
        <f>D49</f>
        <v>60</v>
      </c>
      <c r="F49" s="12"/>
    </row>
    <row r="50" spans="1:8" ht="19.5" customHeight="1">
      <c r="A50" s="13" t="s">
        <v>6</v>
      </c>
      <c r="B50" s="14">
        <v>2200</v>
      </c>
      <c r="C50" s="14">
        <f>B50*1.1</f>
        <v>2420</v>
      </c>
      <c r="D50" s="44">
        <f>C50-B50</f>
        <v>220</v>
      </c>
      <c r="E50" s="45">
        <f>D50</f>
        <v>220</v>
      </c>
      <c r="F50" s="22" t="s">
        <v>16</v>
      </c>
      <c r="H50" s="27"/>
    </row>
    <row r="51" spans="1:6" ht="19.5" customHeight="1">
      <c r="A51" s="13" t="s">
        <v>1</v>
      </c>
      <c r="B51" s="14">
        <f>60*B46</f>
        <v>0</v>
      </c>
      <c r="C51" s="14">
        <f>B51*1.1</f>
        <v>0</v>
      </c>
      <c r="D51" s="44">
        <f>C51-B51</f>
        <v>0</v>
      </c>
      <c r="E51" s="45">
        <f>D51</f>
        <v>0</v>
      </c>
      <c r="F51" s="15" t="s">
        <v>10</v>
      </c>
    </row>
    <row r="52" spans="1:6" ht="19.5" customHeight="1" thickBot="1">
      <c r="A52" s="16" t="s">
        <v>4</v>
      </c>
      <c r="B52" s="17">
        <f>SUM(B49:B51)</f>
        <v>2800</v>
      </c>
      <c r="C52" s="17">
        <f>C49+C50+C51</f>
        <v>3080</v>
      </c>
      <c r="D52" s="46">
        <f>SUM(D49:D51)</f>
        <v>280</v>
      </c>
      <c r="E52" s="48">
        <f>ROUNDDOWN(E49+E50+E51,-1)</f>
        <v>280</v>
      </c>
      <c r="F52" s="18"/>
    </row>
    <row r="53" spans="1:6" ht="19.5" customHeight="1" thickBot="1">
      <c r="A53" s="23" t="s">
        <v>3</v>
      </c>
      <c r="B53" s="24">
        <f>B52</f>
        <v>2800</v>
      </c>
      <c r="C53" s="24">
        <f>C52</f>
        <v>3080</v>
      </c>
      <c r="D53" s="49">
        <f>D52</f>
        <v>280</v>
      </c>
      <c r="E53" s="50">
        <f>E52</f>
        <v>280</v>
      </c>
      <c r="F53" s="25"/>
    </row>
    <row r="54" spans="1:6" ht="19.5" customHeight="1" thickBot="1">
      <c r="A54" s="19" t="s">
        <v>19</v>
      </c>
      <c r="B54" s="20"/>
      <c r="C54" s="20"/>
      <c r="D54" s="51"/>
      <c r="E54" s="52"/>
      <c r="F54" s="21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17">
    <mergeCell ref="F33:F34"/>
    <mergeCell ref="B5:B6"/>
    <mergeCell ref="A1:F1"/>
    <mergeCell ref="A5:A6"/>
    <mergeCell ref="F5:F6"/>
    <mergeCell ref="C3:F4"/>
    <mergeCell ref="C17:F18"/>
    <mergeCell ref="C45:F46"/>
    <mergeCell ref="A47:A48"/>
    <mergeCell ref="B47:B48"/>
    <mergeCell ref="F47:F48"/>
    <mergeCell ref="A19:A20"/>
    <mergeCell ref="B19:B20"/>
    <mergeCell ref="F19:F20"/>
    <mergeCell ref="C31:F32"/>
    <mergeCell ref="A33:A34"/>
    <mergeCell ref="B33:B34"/>
  </mergeCells>
  <printOptions/>
  <pageMargins left="0.7086614173228347" right="0.7086614173228347" top="0.35433070866141736" bottom="0.1968503937007874" header="0.31496062992125984" footer="0.31496062992125984"/>
  <pageSetup fitToHeight="0" fitToWidth="1" horizontalDpi="600" verticalDpi="600" orientation="portrait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4" width="15.57421875" style="0" customWidth="1"/>
    <col min="5" max="5" width="12.57421875" style="0" customWidth="1"/>
  </cols>
  <sheetData>
    <row r="1" spans="1:5" ht="19.5" customHeight="1">
      <c r="A1" s="65" t="s">
        <v>20</v>
      </c>
      <c r="B1" s="65"/>
      <c r="C1" s="65"/>
      <c r="D1" s="65"/>
      <c r="E1" s="65"/>
    </row>
    <row r="2" spans="1:5" ht="19.5" customHeight="1" thickBot="1">
      <c r="A2" s="3"/>
      <c r="B2" s="3"/>
      <c r="C2" s="26"/>
      <c r="D2" s="2"/>
      <c r="E2" s="2"/>
    </row>
    <row r="3" spans="1:5" ht="19.5" customHeight="1" thickBot="1">
      <c r="A3" s="28" t="s">
        <v>13</v>
      </c>
      <c r="B3" s="30">
        <v>20</v>
      </c>
      <c r="C3" s="66" t="s">
        <v>18</v>
      </c>
      <c r="D3" s="67"/>
      <c r="E3" s="68"/>
    </row>
    <row r="4" spans="1:5" ht="19.5" customHeight="1">
      <c r="A4" s="5" t="s">
        <v>14</v>
      </c>
      <c r="B4" s="29">
        <f>IF(B3-20&lt;0,0,B3-20)</f>
        <v>0</v>
      </c>
      <c r="C4" s="69"/>
      <c r="D4" s="70"/>
      <c r="E4" s="71"/>
    </row>
    <row r="5" spans="1:5" ht="19.5" customHeight="1">
      <c r="A5" s="59" t="s">
        <v>21</v>
      </c>
      <c r="B5" s="61" t="s">
        <v>23</v>
      </c>
      <c r="C5" s="6" t="s">
        <v>24</v>
      </c>
      <c r="D5" s="6" t="s">
        <v>26</v>
      </c>
      <c r="E5" s="63" t="s">
        <v>9</v>
      </c>
    </row>
    <row r="6" spans="1:5" ht="19.5" customHeight="1">
      <c r="A6" s="60"/>
      <c r="B6" s="62"/>
      <c r="C6" s="8" t="s">
        <v>25</v>
      </c>
      <c r="D6" s="8"/>
      <c r="E6" s="63"/>
    </row>
    <row r="7" spans="1:5" ht="19.5" customHeight="1">
      <c r="A7" s="10" t="s">
        <v>22</v>
      </c>
      <c r="B7" s="11">
        <v>500</v>
      </c>
      <c r="C7" s="11">
        <f>B7*1.1</f>
        <v>550</v>
      </c>
      <c r="D7" s="11">
        <f>C7-B7</f>
        <v>50</v>
      </c>
      <c r="E7" s="12"/>
    </row>
    <row r="8" spans="1:5" ht="19.5" customHeight="1">
      <c r="A8" s="13" t="s">
        <v>6</v>
      </c>
      <c r="B8" s="14">
        <v>6000</v>
      </c>
      <c r="C8" s="14">
        <f>B8*1.1</f>
        <v>6600.000000000001</v>
      </c>
      <c r="D8" s="14">
        <f>C8-B8</f>
        <v>600.0000000000009</v>
      </c>
      <c r="E8" s="15" t="s">
        <v>12</v>
      </c>
    </row>
    <row r="9" spans="1:5" ht="19.5" customHeight="1" thickBot="1">
      <c r="A9" s="13" t="s">
        <v>1</v>
      </c>
      <c r="B9" s="14">
        <f>100*B4</f>
        <v>0</v>
      </c>
      <c r="C9" s="14">
        <f>B9*1.1</f>
        <v>0</v>
      </c>
      <c r="D9" s="34">
        <f>C9-B9</f>
        <v>0</v>
      </c>
      <c r="E9" s="15" t="s">
        <v>11</v>
      </c>
    </row>
    <row r="10" spans="1:5" ht="19.5" customHeight="1" thickBot="1">
      <c r="A10" s="37" t="s">
        <v>17</v>
      </c>
      <c r="B10" s="38">
        <f>SUM(B7:B9)</f>
        <v>6500</v>
      </c>
      <c r="C10" s="39">
        <f>C7+C8+C9</f>
        <v>7150.000000000001</v>
      </c>
      <c r="D10" s="40">
        <f>SUM(D7:D9)</f>
        <v>650.0000000000009</v>
      </c>
      <c r="E10" s="41"/>
    </row>
    <row r="11" spans="1:6" ht="19.5" customHeight="1" thickBot="1">
      <c r="A11" s="72" t="s">
        <v>15</v>
      </c>
      <c r="B11" s="73"/>
      <c r="C11" s="74"/>
      <c r="D11" s="35"/>
      <c r="E11" s="33"/>
      <c r="F11" s="32"/>
    </row>
    <row r="12" ht="19.5" customHeight="1" thickBot="1">
      <c r="A12" s="36"/>
    </row>
    <row r="13" spans="1:5" ht="19.5" customHeight="1" thickBot="1">
      <c r="A13" s="28" t="s">
        <v>13</v>
      </c>
      <c r="B13" s="30">
        <v>20</v>
      </c>
      <c r="C13" s="66" t="s">
        <v>30</v>
      </c>
      <c r="D13" s="67"/>
      <c r="E13" s="68"/>
    </row>
    <row r="14" spans="1:5" ht="19.5" customHeight="1">
      <c r="A14" s="5" t="s">
        <v>14</v>
      </c>
      <c r="B14" s="29">
        <f>IF(B13-20&lt;0,0,B13-20)</f>
        <v>0</v>
      </c>
      <c r="C14" s="69"/>
      <c r="D14" s="70"/>
      <c r="E14" s="71"/>
    </row>
    <row r="15" spans="1:5" ht="19.5" customHeight="1">
      <c r="A15" s="59" t="s">
        <v>21</v>
      </c>
      <c r="B15" s="61" t="s">
        <v>23</v>
      </c>
      <c r="C15" s="6" t="s">
        <v>24</v>
      </c>
      <c r="D15" s="6" t="s">
        <v>26</v>
      </c>
      <c r="E15" s="63" t="s">
        <v>9</v>
      </c>
    </row>
    <row r="16" spans="1:5" ht="19.5" customHeight="1">
      <c r="A16" s="60"/>
      <c r="B16" s="62"/>
      <c r="C16" s="8" t="s">
        <v>27</v>
      </c>
      <c r="D16" s="8"/>
      <c r="E16" s="63"/>
    </row>
    <row r="17" spans="1:5" ht="19.5" customHeight="1">
      <c r="A17" s="10" t="s">
        <v>22</v>
      </c>
      <c r="B17" s="11">
        <v>300</v>
      </c>
      <c r="C17" s="11">
        <f>B17*1.1</f>
        <v>330</v>
      </c>
      <c r="D17" s="11">
        <f>C17-B17</f>
        <v>30</v>
      </c>
      <c r="E17" s="12"/>
    </row>
    <row r="18" spans="1:5" ht="19.5" customHeight="1">
      <c r="A18" s="13" t="s">
        <v>6</v>
      </c>
      <c r="B18" s="14">
        <v>6000</v>
      </c>
      <c r="C18" s="14">
        <f>B18*1.1</f>
        <v>6600.000000000001</v>
      </c>
      <c r="D18" s="14">
        <f>C18-B18</f>
        <v>600.0000000000009</v>
      </c>
      <c r="E18" s="15" t="s">
        <v>12</v>
      </c>
    </row>
    <row r="19" spans="1:5" ht="19.5" customHeight="1" thickBot="1">
      <c r="A19" s="13" t="s">
        <v>1</v>
      </c>
      <c r="B19" s="14">
        <f>100*B14</f>
        <v>0</v>
      </c>
      <c r="C19" s="14">
        <f>B19*1.1</f>
        <v>0</v>
      </c>
      <c r="D19" s="34">
        <f>C19-B19</f>
        <v>0</v>
      </c>
      <c r="E19" s="15" t="s">
        <v>11</v>
      </c>
    </row>
    <row r="20" spans="1:5" ht="19.5" customHeight="1" thickBot="1">
      <c r="A20" s="37" t="s">
        <v>17</v>
      </c>
      <c r="B20" s="38">
        <f>SUM(B17:B19)</f>
        <v>6300</v>
      </c>
      <c r="C20" s="39">
        <f>C17+C18+C19</f>
        <v>6930.000000000001</v>
      </c>
      <c r="D20" s="40">
        <f>SUM(D17:D19)</f>
        <v>630.0000000000009</v>
      </c>
      <c r="E20" s="41"/>
    </row>
    <row r="21" spans="1:5" ht="19.5" customHeight="1" thickBot="1">
      <c r="A21" s="72" t="s">
        <v>15</v>
      </c>
      <c r="B21" s="73"/>
      <c r="C21" s="74"/>
      <c r="D21" s="35"/>
      <c r="E21" s="33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1">
    <mergeCell ref="A11:C11"/>
    <mergeCell ref="C13:E14"/>
    <mergeCell ref="A15:A16"/>
    <mergeCell ref="B15:B16"/>
    <mergeCell ref="E15:E16"/>
    <mergeCell ref="A21:C21"/>
    <mergeCell ref="A1:E1"/>
    <mergeCell ref="C3:E4"/>
    <mergeCell ref="A5:A6"/>
    <mergeCell ref="B5:B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20190509-6-40</cp:lastModifiedBy>
  <cp:lastPrinted>2023-04-25T06:15:43Z</cp:lastPrinted>
  <dcterms:created xsi:type="dcterms:W3CDTF">2014-03-10T06:47:46Z</dcterms:created>
  <dcterms:modified xsi:type="dcterms:W3CDTF">2023-10-05T02:54:27Z</dcterms:modified>
  <cp:category/>
  <cp:version/>
  <cp:contentType/>
  <cp:contentStatus/>
</cp:coreProperties>
</file>